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Юнит-экономика" sheetId="1" state="visible" r:id="rId1"/>
    <sheet name="Как пользоватьс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5B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4" customWidth="1" min="3" max="3"/>
    <col width="11" customWidth="1" min="4" max="4"/>
    <col width="11" customWidth="1" min="5" max="5"/>
    <col width="12" customWidth="1" min="6" max="6"/>
    <col width="14" customWidth="1" min="7" max="7"/>
    <col width="9" customWidth="1" min="8" max="8"/>
    <col width="13" customWidth="1" min="9" max="9"/>
    <col width="10" customWidth="1" min="10" max="10"/>
    <col width="8" customWidth="1" min="11" max="11"/>
    <col width="9" customWidth="1" min="12" max="12"/>
    <col width="11" customWidth="1" min="13" max="13"/>
    <col width="14" customWidth="1" min="14" max="14"/>
    <col width="14" customWidth="1" min="15" max="15"/>
    <col width="11" customWidth="1" min="16" max="16"/>
    <col width="10" customWidth="1" min="17" max="17"/>
    <col width="11" customWidth="1" min="18" max="18"/>
    <col width="9" customWidth="1" min="19" max="19"/>
    <col width="9" customWidth="1" min="20" max="20"/>
    <col width="16" customWidth="1" min="21" max="21"/>
  </cols>
  <sheetData>
    <row r="1" ht="42" customHeight="1">
      <c r="A1" s="1" t="inlineStr">
        <is>
          <t>Артикул</t>
        </is>
      </c>
      <c r="B1" s="1" t="inlineStr">
        <is>
          <t>Цена, ₽</t>
        </is>
      </c>
      <c r="C1" s="1" t="inlineStr">
        <is>
          <t>Себестоимость, ₽</t>
        </is>
      </c>
      <c r="D1" s="1" t="inlineStr">
        <is>
          <t>Упаковка, ₽</t>
        </is>
      </c>
      <c r="E1" s="1" t="inlineStr">
        <is>
          <t>Комиссия, %</t>
        </is>
      </c>
      <c r="F1" s="1" t="inlineStr">
        <is>
          <t>Логистика, ₽</t>
        </is>
      </c>
      <c r="G1" s="1" t="inlineStr">
        <is>
          <t>Обратная логистика, ₽</t>
        </is>
      </c>
      <c r="H1" s="1" t="inlineStr">
        <is>
          <t>Выкуп, %</t>
        </is>
      </c>
      <c r="I1" s="1" t="inlineStr">
        <is>
          <t>Хранение, ₽/шт/день</t>
        </is>
      </c>
      <c r="J1" s="1" t="inlineStr">
        <is>
          <t>Приёмка, ₽</t>
        </is>
      </c>
      <c r="K1" s="1" t="inlineStr">
        <is>
          <t>ДРР, %</t>
        </is>
      </c>
      <c r="L1" s="1" t="inlineStr">
        <is>
          <t>Налог, %</t>
        </is>
      </c>
      <c r="M1" s="1" t="inlineStr">
        <is>
          <t>Комиссия, ₽</t>
        </is>
      </c>
      <c r="N1" s="1" t="inlineStr">
        <is>
          <t>Логистика на выкуп, ₽</t>
        </is>
      </c>
      <c r="O1" s="1" t="inlineStr">
        <is>
          <t>Хранение+приёмка, ₽</t>
        </is>
      </c>
      <c r="P1" s="1" t="inlineStr">
        <is>
          <t>Реклама, ₽</t>
        </is>
      </c>
      <c r="Q1" s="1" t="inlineStr">
        <is>
          <t>Налог, ₽</t>
        </is>
      </c>
      <c r="R1" s="1" t="inlineStr">
        <is>
          <t>Прибыль, ₽</t>
        </is>
      </c>
      <c r="S1" s="1" t="inlineStr">
        <is>
          <t>Маржа, %</t>
        </is>
      </c>
      <c r="T1" s="1" t="inlineStr">
        <is>
          <t>ROI, %</t>
        </is>
      </c>
      <c r="U1" s="1" t="inlineStr">
        <is>
          <t>Точка безубыточности, ₽</t>
        </is>
      </c>
    </row>
    <row r="2">
      <c r="A2" t="inlineStr">
        <is>
          <t>Толстовка oversize</t>
        </is>
      </c>
      <c r="B2" t="n">
        <v>1490</v>
      </c>
      <c r="C2" t="n">
        <v>520</v>
      </c>
      <c r="D2" t="n">
        <v>25</v>
      </c>
      <c r="E2" t="n">
        <v>24.5</v>
      </c>
      <c r="F2" t="n">
        <v>60</v>
      </c>
      <c r="G2" t="n">
        <v>50</v>
      </c>
      <c r="H2" t="n">
        <v>70</v>
      </c>
      <c r="I2" t="n">
        <v>0.25</v>
      </c>
      <c r="J2" t="n">
        <v>15</v>
      </c>
      <c r="K2" t="n">
        <v>8</v>
      </c>
      <c r="L2" t="n">
        <v>6</v>
      </c>
      <c r="M2" s="2">
        <f>B2*E2/100</f>
        <v/>
      </c>
      <c r="N2" s="2">
        <f>F2/(H2/100)+G2*(1-H2/100)/(H2/100)</f>
        <v/>
      </c>
      <c r="O2" s="2">
        <f>I2*30/(H2/100)+J2/(H2/100)</f>
        <v/>
      </c>
      <c r="P2" s="2">
        <f>B2*K2/100</f>
        <v/>
      </c>
      <c r="Q2" s="2">
        <f>B2*L2/100</f>
        <v/>
      </c>
      <c r="R2" s="2">
        <f>B2-M2-N2-O2-P2-Q2-C2-D2</f>
        <v/>
      </c>
      <c r="S2" s="2">
        <f>IF(B2&gt;0,R2/B2*100,0)</f>
        <v/>
      </c>
      <c r="T2" s="2">
        <f>IF(C2+D2&gt;0,R2/(C2+D2)*100,0)</f>
        <v/>
      </c>
      <c r="U2" s="2">
        <f>(C2+D2+N2+O2)/(1-E2/100-K2/100-L2/100)</f>
        <v/>
      </c>
    </row>
    <row r="3">
      <c r="A3" t="inlineStr">
        <is>
          <t>Худи</t>
        </is>
      </c>
      <c r="B3" t="n">
        <v>1890</v>
      </c>
      <c r="C3" t="n">
        <v>700</v>
      </c>
      <c r="D3" t="n">
        <v>30</v>
      </c>
      <c r="E3" t="n">
        <v>24.5</v>
      </c>
      <c r="F3" t="n">
        <v>70</v>
      </c>
      <c r="G3" t="n">
        <v>50</v>
      </c>
      <c r="H3" t="n">
        <v>65</v>
      </c>
      <c r="I3" t="n">
        <v>0.3</v>
      </c>
      <c r="J3" t="n">
        <v>15</v>
      </c>
      <c r="K3" t="n">
        <v>10</v>
      </c>
      <c r="L3" t="n">
        <v>6</v>
      </c>
      <c r="M3" s="2">
        <f>B3*E3/100</f>
        <v/>
      </c>
      <c r="N3" s="2">
        <f>F3/(H3/100)+G3*(1-H3/100)/(H3/100)</f>
        <v/>
      </c>
      <c r="O3" s="2">
        <f>I3*30/(H3/100)+J3/(H3/100)</f>
        <v/>
      </c>
      <c r="P3" s="2">
        <f>B3*K3/100</f>
        <v/>
      </c>
      <c r="Q3" s="2">
        <f>B3*L3/100</f>
        <v/>
      </c>
      <c r="R3" s="2">
        <f>B3-M3-N3-O3-P3-Q3-C3-D3</f>
        <v/>
      </c>
      <c r="S3" s="2">
        <f>IF(B3&gt;0,R3/B3*100,0)</f>
        <v/>
      </c>
      <c r="T3" s="2">
        <f>IF(C3+D3&gt;0,R3/(C3+D3)*100,0)</f>
        <v/>
      </c>
      <c r="U3" s="2">
        <f>(C3+D3+N3+O3)/(1-E3/100-K3/100-L3/100)</f>
        <v/>
      </c>
    </row>
    <row r="4">
      <c r="A4" t="inlineStr">
        <is>
          <t>Футболка</t>
        </is>
      </c>
      <c r="B4" t="n">
        <v>690</v>
      </c>
      <c r="C4" t="n">
        <v>180</v>
      </c>
      <c r="D4" t="n">
        <v>10</v>
      </c>
      <c r="E4" t="n">
        <v>25</v>
      </c>
      <c r="F4" t="n">
        <v>45</v>
      </c>
      <c r="G4" t="n">
        <v>50</v>
      </c>
      <c r="H4" t="n">
        <v>85</v>
      </c>
      <c r="I4" t="n">
        <v>0.12</v>
      </c>
      <c r="J4" t="n">
        <v>15</v>
      </c>
      <c r="K4" t="n">
        <v>6</v>
      </c>
      <c r="L4" t="n">
        <v>6</v>
      </c>
      <c r="M4" s="2">
        <f>B4*E4/100</f>
        <v/>
      </c>
      <c r="N4" s="2">
        <f>F4/(H4/100)+G4*(1-H4/100)/(H4/100)</f>
        <v/>
      </c>
      <c r="O4" s="2">
        <f>I4*30/(H4/100)+J4/(H4/100)</f>
        <v/>
      </c>
      <c r="P4" s="2">
        <f>B4*K4/100</f>
        <v/>
      </c>
      <c r="Q4" s="2">
        <f>B4*L4/100</f>
        <v/>
      </c>
      <c r="R4" s="2">
        <f>B4-M4-N4-O4-P4-Q4-C4-D4</f>
        <v/>
      </c>
      <c r="S4" s="2">
        <f>IF(B4&gt;0,R4/B4*100,0)</f>
        <v/>
      </c>
      <c r="T4" s="2">
        <f>IF(C4+D4&gt;0,R4/(C4+D4)*100,0)</f>
        <v/>
      </c>
      <c r="U4" s="2">
        <f>(C4+D4+N4+O4)/(1-E4/100-K4/100-L4/100)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Заполняйте столбцы B–L, столбцы M–U считаются формулами.</t>
        </is>
      </c>
    </row>
    <row r="2">
      <c r="A2" t="inlineStr">
        <is>
          <t>Логистика на выкуп = логистика ÷ % выкупа + обратная × (1 − % выкупа) ÷ % выкупа.</t>
        </is>
      </c>
    </row>
    <row r="3">
      <c r="A3" t="inlineStr">
        <is>
          <t>Хранение считается за 30 дней на каждую единицу до продажи, приёмка — на каждый заказ.</t>
        </is>
      </c>
    </row>
    <row r="4">
      <c r="A4" t="inlineStr">
        <is>
          <t>Налог УСН 6 % считается со всей цены покупателя. Для УСН 15 % считайте с прибыли до налога.</t>
        </is>
      </c>
    </row>
    <row r="5">
      <c r="A5" t="inlineStr">
        <is>
          <t>Точка безубыточности — цена, при которой прибыль равна нулю (для УСН 6 % и налога от цены).</t>
        </is>
      </c>
    </row>
    <row r="6">
      <c r="A6" t="inlineStr">
        <is>
          <t>Тарифы комиссии и логистики берите из кабинета: Тарифы → Комиссия / Логистика.</t>
        </is>
      </c>
    </row>
    <row r="7">
      <c r="A7" t="inlineStr">
        <is>
          <t>Автоматически по всему каталогу: https://sell-profit.ru/unit-ekonomika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2026-09-11T20:04:27Z</dcterms:created>
  <dcterms:modified xsi:type="dcterms:W3CDTF">2026-09-11T20:04:28Z</dcterms:modified>
</cp:coreProperties>
</file>